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Jih\2024\3. 381-029P Velké Hostěrádky na konci obce\"/>
    </mc:Choice>
  </mc:AlternateContent>
  <xr:revisionPtr revIDLastSave="0" documentId="13_ncr:1_{27637AEF-5E76-425A-9A54-9BE1B98A712F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201'!$A$1:$I$51</definedName>
  </definedNames>
  <calcPr calcId="191029"/>
  <webPublishing codePage="0"/>
</workbook>
</file>

<file path=xl/calcChain.xml><?xml version="1.0" encoding="utf-8"?>
<calcChain xmlns="http://schemas.openxmlformats.org/spreadsheetml/2006/main">
  <c r="I9" i="4" l="1"/>
  <c r="O9" i="4" s="1"/>
  <c r="I17" i="4"/>
  <c r="O17" i="4" s="1"/>
  <c r="I13" i="4"/>
  <c r="O13" i="4" s="1"/>
  <c r="R8" i="4" l="1"/>
  <c r="Q8" i="4"/>
  <c r="I39" i="4"/>
  <c r="O39" i="4" l="1"/>
  <c r="I22" i="3"/>
  <c r="O22" i="3" s="1"/>
  <c r="I43" i="4" l="1"/>
  <c r="Q38" i="4" s="1"/>
  <c r="O43" i="4" l="1"/>
  <c r="R38" i="4" s="1"/>
  <c r="I38" i="4"/>
  <c r="I48" i="4"/>
  <c r="Q47" i="4" s="1"/>
  <c r="I34" i="4"/>
  <c r="I30" i="4"/>
  <c r="I26" i="4"/>
  <c r="I22" i="4"/>
  <c r="Q21" i="4" l="1"/>
  <c r="O30" i="4"/>
  <c r="I21" i="4"/>
  <c r="I8" i="4" s="1"/>
  <c r="O26" i="4"/>
  <c r="O38" i="4"/>
  <c r="O22" i="4"/>
  <c r="O34" i="4"/>
  <c r="O48" i="4"/>
  <c r="R47" i="4" s="1"/>
  <c r="I47" i="4"/>
  <c r="I3" i="4" l="1"/>
  <c r="R21" i="4"/>
  <c r="O21" i="4"/>
  <c r="O8" i="4" s="1"/>
  <c r="C11" i="2"/>
  <c r="O47" i="4"/>
  <c r="I18" i="3"/>
  <c r="O18" i="3" s="1"/>
  <c r="I14" i="3"/>
  <c r="I10" i="3"/>
  <c r="O10" i="3" l="1"/>
  <c r="Q9" i="3"/>
  <c r="I9" i="3" s="1"/>
  <c r="I3" i="3" s="1"/>
  <c r="C10" i="2" s="1"/>
  <c r="O2" i="4"/>
  <c r="D11" i="2"/>
  <c r="O14" i="3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<sst xmlns="http://schemas.openxmlformats.org/spreadsheetml/2006/main" count="258" uniqueCount="125">
  <si>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</si>
  <si>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</si>
  <si>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</si>
  <si>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</si>
  <si>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</si>
  <si>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</si>
  <si>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</si>
  <si>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</si>
  <si>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</si>
  <si>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</si>
  <si>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</si>
  <si>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</si>
  <si>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</si>
  <si>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</si>
  <si>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</si>
  <si>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</si>
  <si>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</si>
  <si>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</si>
  <si>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</si>
  <si>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</si>
  <si>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</si>
  <si>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</si>
  <si>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</si>
  <si>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</si>
  <si>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</si>
  <si>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</si>
  <si>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</si>
  <si>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</si>
  <si>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</si>
  <si>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</si>
  <si>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</si>
  <si>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</si>
  <si>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</si>
  <si>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</si>
  <si>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</si>
  <si>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</si>
  <si>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</si>
  <si>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</si>
  <si>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</si>
  <si>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</si>
  <si>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</si>
  <si>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</si>
  <si>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</si>
  <si>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</si>
  <si>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</si>
  <si>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</si>
  <si>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</si>
  <si>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</si>
  <si>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</si>
  <si>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</si>
  <si>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</si>
  <si>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</si>
  <si>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</si>
  <si>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</si>
  <si>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</si>
  <si>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</si>
  <si>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</si>
  <si>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</si>
  <si>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</si>
  <si>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</si>
  <si>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</si>
  <si>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</si>
  <si>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</si>
  <si>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</si>
  <si>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</si>
  <si>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</si>
  <si>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</si>
  <si>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</si>
  <si>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</si>
  <si>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</si>
  <si>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</si>
  <si>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</si>
  <si>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</si>
  <si>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</si>
  <si>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</si>
  <si>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</si>
  <si>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</si>
  <si>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</si>
  <si>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</si>
  <si>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</si>
  <si>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</si>
  <si>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</si>
  <si>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</si>
  <si>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</si>
  <si>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</si>
  <si>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</si>
  <si>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Sanace podhledu a boků nosné konstrukce, líce a opěr křídel + obě římsy</t>
  </si>
  <si>
    <t>Sanace podhledu a boků nosné konstrukce, líce křídel a opěr</t>
  </si>
  <si>
    <t>Sanace výztuže podhledu a boků nosné konstrukce, líce křídel a opěr 25% plochy</t>
  </si>
  <si>
    <t>00010</t>
  </si>
  <si>
    <t>vč. vložení do BMS</t>
  </si>
  <si>
    <t>Hlavní prohlídka propustku prováděná při uvedení stavby do provozu - popsáno v obchodních podmínkách</t>
  </si>
  <si>
    <t>REPROFIL PODHL, SVIS PLOCH SANAČ MALTOU DVOUVRST TL DO 40MM</t>
  </si>
  <si>
    <t>Podhled a boky nosné konstrukce (0,12+5,70+0,12)*1,99=11,821 [A] 
Líce opěr 5,70*1,30*2=14,820 [B] 
Líce křídel (2,10*1,42)/2*4=5,964 [C]   
Římsy (0,10+0,35+0,50)*7,0*2=13,300 [D] 
Celkem: A+B+C+D=45,905 [E]</t>
  </si>
  <si>
    <t>Sanace podhledu a boků nosné konstrukce, líce křídel a opěr, líce říms</t>
  </si>
  <si>
    <t>Podhled a boky nosné konstrukce (0,12+5,70+0,12)*1,99=11,821 [A] 
Líce opěr 5,70*1,30*2=14,820 [B] 
Líce křídel (2,10*1,42)/2*4=5,964 [C]   
Líce říms (0,10+0,35)*7,0*2=6,300 [D] 
Celkem: A+B+C+D=38,905 [E]</t>
  </si>
  <si>
    <t>Podhled a boky nosné konstrukce (0,12+5,70+0,12)*1,99=11,821 [A] 
Líce opěr 5,70*1,30*2=14,820 [B] 
Líce křídel (2,10*1,42)/2*4=5,964 [C]   
Celkem: A+B+C=32,605 [D]</t>
  </si>
  <si>
    <t>Podhled a boky nosné konstrukce 0,25*(0,12+5,70+0,12)*1,99=2,955 [A] 
Líce opěr 0,25*5,70*1,30*2=3,705 [B] 
Líce křídel 0,25*(2,10*1,42)/2*4=1,491 [C]   
Celkem: A+B+C=8,151 [D]</t>
  </si>
  <si>
    <t>PROTIKOROZ OCHRANA OCEL KONSTR NÁTĚREM VÍCEVRST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</si>
  <si>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</si>
  <si>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Mostní zábradlí</t>
  </si>
  <si>
    <t xml:space="preserve">7,0*1,1*2=15,400 [A] 
</t>
  </si>
  <si>
    <t>Svislé konstrukce</t>
  </si>
  <si>
    <t>317325</t>
  </si>
  <si>
    <t>ŘÍMSY ZE ŽELEZOBETONU DO C30/37</t>
  </si>
  <si>
    <t>M3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</si>
  <si>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</si>
  <si>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</si>
  <si>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</si>
  <si>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T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</si>
  <si>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</si>
  <si>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31717</t>
  </si>
  <si>
    <t>KOVOVÉ KONSTRUKCE PRO KOTVENÍ ŘÍMSY</t>
  </si>
  <si>
    <t>KG</t>
  </si>
  <si>
    <t>Položka zahrnuje dodávku (výrobu) kotevního prvku předepsaného tvaru a jeho osazení do předepsané polohy včetně nezbytných prací (vrty, zálivky apod.)</t>
  </si>
  <si>
    <t>nadbetonování říms tl. 100 mm</t>
  </si>
  <si>
    <t>Levá římsa 0,50*0,10*7,00=0,350 [A] 
Pravá římsa 0,50*0,10*7,00=0,350 [B] 
Celkem: A+B=0,700 [C]</t>
  </si>
  <si>
    <t>Kotevní přípravek římsy na NK, á 1,0 m, á 1,0 kg/kus</t>
  </si>
  <si>
    <t>Levá římsa 1,0*7=7,000 [A] 
Pravá římsa 1,0*7=7,000 [B] 
Celkem: A+B=14,000 [C]</t>
  </si>
  <si>
    <t>0,16*0,700=0,112 [A]</t>
  </si>
  <si>
    <t>Podhled a boky nosné konstrukce (0,12+5,70+0,12)*1,99=11,821 [A] 
Líce opěr 5,70*1,30*2=14,820 [B] 
Líce křídel (2,10*1,42)/2*4=5,964 [C]   
Římsy (0,10+0,45+0,50+0,10)*7,0*2=16,100 [D] 
Celkem: A+B+C+D=48,705 [E]</t>
  </si>
  <si>
    <t xml:space="preserve">Plocha říms (0,10+0,45+0,50+0,10)*7,0*2=16,100 [A] 
</t>
  </si>
  <si>
    <t>Stavba: II/381 Velké Hostěrádky, propust 381-029P na konci obce</t>
  </si>
  <si>
    <t>Propust ev.č. 381-029P</t>
  </si>
  <si>
    <t>II/381 Velké Hostěrádky, propust 381-029P na konci 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</si>
</sst>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4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5" fillId="0" borderId="1" xfId="6" applyFont="1" applyFill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0" fillId="2" borderId="3" xfId="6" applyFont="1" applyFill="1" applyBorder="1"/>
    <xf numFmtId="0" fontId="15" fillId="2" borderId="3" xfId="6" applyFont="1" applyFill="1" applyBorder="1" applyAlignment="1">
      <alignment horizontal="right"/>
    </xf>
    <xf numFmtId="0" fontId="15" fillId="2" borderId="5" xfId="6" applyFont="1" applyFill="1" applyBorder="1" applyAlignment="1">
      <alignment wrapText="1"/>
    </xf>
    <xf numFmtId="4" fontId="15" fillId="2" borderId="3" xfId="6" applyNumberFormat="1" applyFont="1" applyFill="1" applyBorder="1" applyAlignment="1">
      <alignment horizontal="center"/>
    </xf>
    <xf numFmtId="0" fontId="16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1" sqref="A11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2"/>
      <c r="B1" s="22"/>
      <c r="C1" s="22"/>
      <c r="D1" s="22"/>
      <c r="E1" s="22"/>
    </row>
    <row r="2" spans="1:5" ht="12.75" customHeight="1" x14ac:dyDescent="0.2">
      <c r="A2" s="102"/>
      <c r="B2" s="103" t="s">
        <v>42</v>
      </c>
      <c r="C2" s="22"/>
      <c r="D2" s="22"/>
      <c r="E2" s="22"/>
    </row>
    <row r="3" spans="1:5" ht="20.100000000000001" customHeight="1" x14ac:dyDescent="0.2">
      <c r="A3" s="102"/>
      <c r="B3" s="102"/>
      <c r="C3" s="22"/>
      <c r="D3" s="22"/>
      <c r="E3" s="22"/>
    </row>
    <row r="4" spans="1:5" ht="20.100000000000001" customHeight="1" x14ac:dyDescent="0.2">
      <c r="A4" s="22"/>
      <c r="B4" s="104" t="s">
        <v>122</v>
      </c>
      <c r="C4" s="102"/>
      <c r="D4" s="102"/>
      <c r="E4" s="22"/>
    </row>
    <row r="5" spans="1:5" ht="12.75" customHeight="1" x14ac:dyDescent="0.2">
      <c r="A5" s="22"/>
      <c r="B5" s="102" t="s">
        <v>43</v>
      </c>
      <c r="C5" s="102"/>
      <c r="D5" s="102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123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6"/>
      <c r="D3" s="102"/>
      <c r="E3" s="68" t="s">
        <v>124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6" t="s">
        <v>57</v>
      </c>
      <c r="D4" s="102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7"/>
      <c r="D5" s="108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5" t="s">
        <v>14</v>
      </c>
      <c r="B6" s="105" t="s">
        <v>16</v>
      </c>
      <c r="C6" s="105" t="s">
        <v>18</v>
      </c>
      <c r="D6" s="105" t="s">
        <v>59</v>
      </c>
      <c r="E6" s="105" t="s">
        <v>20</v>
      </c>
      <c r="F6" s="105" t="s">
        <v>22</v>
      </c>
      <c r="G6" s="105" t="s">
        <v>24</v>
      </c>
      <c r="H6" s="105" t="s">
        <v>60</v>
      </c>
      <c r="I6" s="105"/>
    </row>
    <row r="7" spans="1:18" ht="12.75" customHeight="1" x14ac:dyDescent="0.2">
      <c r="A7" s="105"/>
      <c r="B7" s="105"/>
      <c r="C7" s="105"/>
      <c r="D7" s="105"/>
      <c r="E7" s="105"/>
      <c r="F7" s="105"/>
      <c r="G7" s="105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89</v>
      </c>
      <c r="D22" s="8" t="s">
        <v>61</v>
      </c>
      <c r="E22" s="12" t="s">
        <v>91</v>
      </c>
      <c r="F22" s="13" t="s">
        <v>62</v>
      </c>
      <c r="G22" s="14">
        <v>1</v>
      </c>
      <c r="H22" s="95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90</v>
      </c>
    </row>
    <row r="24" spans="1:16" customFormat="1" x14ac:dyDescent="0.2">
      <c r="A24" s="18" t="s">
        <v>36</v>
      </c>
      <c r="E24" s="94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1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0+O21+O47+O38+O8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10"/>
      <c r="D3" s="111"/>
      <c r="E3" s="68" t="s">
        <v>124</v>
      </c>
      <c r="F3" s="66"/>
      <c r="G3" s="3"/>
      <c r="H3" s="2" t="s">
        <v>53</v>
      </c>
      <c r="I3" s="21">
        <f>0+I21+I47+I38+I8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2" t="s">
        <v>53</v>
      </c>
      <c r="D4" s="113"/>
      <c r="E4" s="6" t="s">
        <v>123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9" t="s">
        <v>14</v>
      </c>
      <c r="B5" s="109" t="s">
        <v>16</v>
      </c>
      <c r="C5" s="109" t="s">
        <v>18</v>
      </c>
      <c r="D5" s="109" t="s">
        <v>19</v>
      </c>
      <c r="E5" s="109" t="s">
        <v>20</v>
      </c>
      <c r="F5" s="109" t="s">
        <v>22</v>
      </c>
      <c r="G5" s="109" t="s">
        <v>24</v>
      </c>
      <c r="H5" s="109" t="s">
        <v>26</v>
      </c>
      <c r="I5" s="109"/>
      <c r="O5" s="70" t="s">
        <v>10</v>
      </c>
      <c r="P5" s="70" t="s">
        <v>12</v>
      </c>
    </row>
    <row r="6" spans="1:18" ht="12.75" customHeight="1" x14ac:dyDescent="0.2">
      <c r="A6" s="109"/>
      <c r="B6" s="109"/>
      <c r="C6" s="109"/>
      <c r="D6" s="109"/>
      <c r="E6" s="109"/>
      <c r="F6" s="109"/>
      <c r="G6" s="109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97" t="s">
        <v>31</v>
      </c>
      <c r="B8" s="97"/>
      <c r="C8" s="98" t="s">
        <v>11</v>
      </c>
      <c r="D8" s="97"/>
      <c r="E8" s="99" t="s">
        <v>102</v>
      </c>
      <c r="F8" s="97"/>
      <c r="G8" s="97"/>
      <c r="H8" s="97"/>
      <c r="I8" s="100">
        <f>0+Q8</f>
        <v>0</v>
      </c>
      <c r="O8">
        <f>0+R8</f>
        <v>0</v>
      </c>
      <c r="Q8" s="96">
        <f>0+I13+I17+I9</f>
        <v>0</v>
      </c>
      <c r="R8">
        <f>0+O13+O17+O9</f>
        <v>0</v>
      </c>
    </row>
    <row r="9" spans="1:18" customFormat="1" x14ac:dyDescent="0.2">
      <c r="A9" s="8" t="s">
        <v>33</v>
      </c>
      <c r="B9" s="11">
        <v>1</v>
      </c>
      <c r="C9" s="11" t="s">
        <v>111</v>
      </c>
      <c r="D9" s="8" t="s">
        <v>5</v>
      </c>
      <c r="E9" s="12" t="s">
        <v>112</v>
      </c>
      <c r="F9" s="13" t="s">
        <v>113</v>
      </c>
      <c r="G9" s="14">
        <v>14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17" t="s">
        <v>117</v>
      </c>
    </row>
    <row r="11" spans="1:18" customFormat="1" ht="38.25" x14ac:dyDescent="0.2">
      <c r="A11" s="18" t="s">
        <v>36</v>
      </c>
      <c r="E11" s="101" t="s">
        <v>118</v>
      </c>
    </row>
    <row r="12" spans="1:18" customFormat="1" ht="25.5" x14ac:dyDescent="0.2">
      <c r="A12" t="s">
        <v>37</v>
      </c>
      <c r="E12" s="17" t="s">
        <v>114</v>
      </c>
    </row>
    <row r="13" spans="1:18" customFormat="1" x14ac:dyDescent="0.2">
      <c r="A13" s="8" t="s">
        <v>33</v>
      </c>
      <c r="B13" s="11">
        <v>2</v>
      </c>
      <c r="C13" s="11" t="s">
        <v>103</v>
      </c>
      <c r="D13" s="8" t="s">
        <v>5</v>
      </c>
      <c r="E13" s="12" t="s">
        <v>104</v>
      </c>
      <c r="F13" s="13" t="s">
        <v>105</v>
      </c>
      <c r="G13" s="14">
        <v>0.7</v>
      </c>
      <c r="H13" s="15">
        <v>0</v>
      </c>
      <c r="I13" s="15">
        <f>ROUND(ROUND(H13,2)*ROUND(G13,3),2)</f>
        <v>0</v>
      </c>
      <c r="O13">
        <f>(I13*21)/100</f>
        <v>0</v>
      </c>
      <c r="P13" t="s">
        <v>12</v>
      </c>
    </row>
    <row r="14" spans="1:18" customFormat="1" x14ac:dyDescent="0.2">
      <c r="A14" s="16" t="s">
        <v>35</v>
      </c>
      <c r="E14" s="17" t="s">
        <v>115</v>
      </c>
    </row>
    <row r="15" spans="1:18" customFormat="1" ht="38.25" x14ac:dyDescent="0.2">
      <c r="A15" s="18" t="s">
        <v>36</v>
      </c>
      <c r="E15" s="101" t="s">
        <v>116</v>
      </c>
    </row>
    <row r="16" spans="1:18" customFormat="1" ht="382.5" x14ac:dyDescent="0.2">
      <c r="A16" t="s">
        <v>37</v>
      </c>
      <c r="E16" s="17" t="s">
        <v>106</v>
      </c>
    </row>
    <row r="17" spans="1:18" customFormat="1" x14ac:dyDescent="0.2">
      <c r="A17" s="8" t="s">
        <v>33</v>
      </c>
      <c r="B17" s="11">
        <v>3</v>
      </c>
      <c r="C17" s="11" t="s">
        <v>107</v>
      </c>
      <c r="D17" s="8" t="s">
        <v>5</v>
      </c>
      <c r="E17" s="12" t="s">
        <v>108</v>
      </c>
      <c r="F17" s="13" t="s">
        <v>109</v>
      </c>
      <c r="G17" s="14">
        <v>0.112</v>
      </c>
      <c r="H17" s="15">
        <v>0</v>
      </c>
      <c r="I17" s="15">
        <f>ROUND(ROUND(H17,2)*ROUND(G17,3),2)</f>
        <v>0</v>
      </c>
      <c r="O17">
        <f>(I17*21)/100</f>
        <v>0</v>
      </c>
      <c r="P17" t="s">
        <v>12</v>
      </c>
    </row>
    <row r="18" spans="1:18" customFormat="1" x14ac:dyDescent="0.2">
      <c r="A18" s="16" t="s">
        <v>35</v>
      </c>
      <c r="E18" s="17" t="s">
        <v>115</v>
      </c>
    </row>
    <row r="19" spans="1:18" customFormat="1" x14ac:dyDescent="0.2">
      <c r="A19" s="18" t="s">
        <v>36</v>
      </c>
      <c r="E19" s="101" t="s">
        <v>119</v>
      </c>
    </row>
    <row r="20" spans="1:18" customFormat="1" ht="242.25" x14ac:dyDescent="0.2">
      <c r="A20" t="s">
        <v>37</v>
      </c>
      <c r="E20" s="17" t="s">
        <v>110</v>
      </c>
    </row>
    <row r="21" spans="1:18" ht="12.75" customHeight="1" x14ac:dyDescent="0.2">
      <c r="A21" s="67" t="s">
        <v>31</v>
      </c>
      <c r="B21" s="67"/>
      <c r="C21" s="9" t="s">
        <v>25</v>
      </c>
      <c r="D21" s="67"/>
      <c r="E21" s="20" t="s">
        <v>38</v>
      </c>
      <c r="F21" s="67"/>
      <c r="G21" s="67"/>
      <c r="H21" s="67"/>
      <c r="I21" s="10">
        <f>0+Q21</f>
        <v>0</v>
      </c>
      <c r="O21" s="70">
        <f>0+R21</f>
        <v>0</v>
      </c>
      <c r="Q21" s="71">
        <f>0+I22+I26+I30+I34</f>
        <v>0</v>
      </c>
      <c r="R21" s="70">
        <f>0+O22+O26+O30+O34</f>
        <v>0</v>
      </c>
    </row>
    <row r="22" spans="1:18" x14ac:dyDescent="0.2">
      <c r="A22" s="8" t="s">
        <v>33</v>
      </c>
      <c r="B22" s="11">
        <v>4</v>
      </c>
      <c r="C22" s="11">
        <v>626121</v>
      </c>
      <c r="D22" s="8" t="s">
        <v>5</v>
      </c>
      <c r="E22" s="74" t="s">
        <v>92</v>
      </c>
      <c r="F22" s="13" t="s">
        <v>34</v>
      </c>
      <c r="G22" s="14">
        <v>38.905000000000001</v>
      </c>
      <c r="H22" s="15">
        <v>0</v>
      </c>
      <c r="I22" s="15">
        <f>ROUND(ROUND(H22,2)*ROUND(G22,3),2)</f>
        <v>0</v>
      </c>
      <c r="O22" s="70">
        <f>(I22*21)/100</f>
        <v>0</v>
      </c>
      <c r="P22" s="70" t="s">
        <v>12</v>
      </c>
    </row>
    <row r="23" spans="1:18" x14ac:dyDescent="0.2">
      <c r="A23" s="16" t="s">
        <v>35</v>
      </c>
      <c r="E23" s="73" t="s">
        <v>94</v>
      </c>
    </row>
    <row r="24" spans="1:18" ht="63.75" customHeight="1" x14ac:dyDescent="0.2">
      <c r="A24" s="18" t="s">
        <v>36</v>
      </c>
      <c r="E24" s="93" t="s">
        <v>95</v>
      </c>
    </row>
    <row r="25" spans="1:18" ht="76.5" x14ac:dyDescent="0.2">
      <c r="A25" s="70" t="s">
        <v>37</v>
      </c>
      <c r="E25" s="17" t="s">
        <v>39</v>
      </c>
    </row>
    <row r="26" spans="1:18" x14ac:dyDescent="0.2">
      <c r="A26" s="8" t="s">
        <v>33</v>
      </c>
      <c r="B26" s="11">
        <v>5</v>
      </c>
      <c r="C26" s="11" t="s">
        <v>71</v>
      </c>
      <c r="D26" s="8" t="s">
        <v>5</v>
      </c>
      <c r="E26" s="74" t="s">
        <v>72</v>
      </c>
      <c r="F26" s="13" t="s">
        <v>34</v>
      </c>
      <c r="G26" s="14">
        <v>32.604999999999997</v>
      </c>
      <c r="H26" s="15">
        <v>0</v>
      </c>
      <c r="I26" s="15">
        <f>ROUND(ROUND(H26,2)*ROUND(G26,3),2)</f>
        <v>0</v>
      </c>
      <c r="O26" s="70">
        <f>(I26*21)/100</f>
        <v>0</v>
      </c>
      <c r="P26" s="70" t="s">
        <v>12</v>
      </c>
    </row>
    <row r="27" spans="1:18" x14ac:dyDescent="0.2">
      <c r="A27" s="16" t="s">
        <v>35</v>
      </c>
      <c r="E27" s="73" t="s">
        <v>87</v>
      </c>
    </row>
    <row r="28" spans="1:18" ht="51" customHeight="1" x14ac:dyDescent="0.2">
      <c r="A28" s="18" t="s">
        <v>36</v>
      </c>
      <c r="E28" s="93" t="s">
        <v>96</v>
      </c>
    </row>
    <row r="29" spans="1:18" ht="76.5" x14ac:dyDescent="0.2">
      <c r="A29" s="70" t="s">
        <v>37</v>
      </c>
      <c r="E29" s="17" t="s">
        <v>39</v>
      </c>
    </row>
    <row r="30" spans="1:18" x14ac:dyDescent="0.2">
      <c r="A30" s="8" t="s">
        <v>33</v>
      </c>
      <c r="B30" s="11">
        <v>6</v>
      </c>
      <c r="C30" s="11" t="s">
        <v>73</v>
      </c>
      <c r="D30" s="8" t="s">
        <v>5</v>
      </c>
      <c r="E30" s="74" t="s">
        <v>74</v>
      </c>
      <c r="F30" s="13" t="s">
        <v>34</v>
      </c>
      <c r="G30" s="14">
        <v>48.704999999999998</v>
      </c>
      <c r="H30" s="15">
        <v>0</v>
      </c>
      <c r="I30" s="15">
        <f>ROUND(ROUND(H30,2)*ROUND(G30,3),2)</f>
        <v>0</v>
      </c>
      <c r="O30" s="70">
        <f>(I30*21)/100</f>
        <v>0</v>
      </c>
      <c r="P30" s="70" t="s">
        <v>12</v>
      </c>
    </row>
    <row r="31" spans="1:18" x14ac:dyDescent="0.2">
      <c r="A31" s="16" t="s">
        <v>35</v>
      </c>
      <c r="E31" s="17" t="s">
        <v>86</v>
      </c>
    </row>
    <row r="32" spans="1:18" ht="63.75" customHeight="1" x14ac:dyDescent="0.2">
      <c r="A32" s="18" t="s">
        <v>36</v>
      </c>
      <c r="E32" s="93" t="s">
        <v>120</v>
      </c>
    </row>
    <row r="33" spans="1:18" ht="76.5" x14ac:dyDescent="0.2">
      <c r="A33" s="70" t="s">
        <v>37</v>
      </c>
      <c r="E33" s="17" t="s">
        <v>39</v>
      </c>
    </row>
    <row r="34" spans="1:18" x14ac:dyDescent="0.2">
      <c r="A34" s="8" t="s">
        <v>33</v>
      </c>
      <c r="B34" s="11">
        <v>7</v>
      </c>
      <c r="C34" s="11" t="s">
        <v>75</v>
      </c>
      <c r="D34" s="8" t="s">
        <v>5</v>
      </c>
      <c r="E34" s="74" t="s">
        <v>76</v>
      </c>
      <c r="F34" s="13" t="s">
        <v>34</v>
      </c>
      <c r="G34" s="14">
        <v>8.1509999999999998</v>
      </c>
      <c r="H34" s="15">
        <v>0</v>
      </c>
      <c r="I34" s="15">
        <f>ROUND(ROUND(H34,2)*ROUND(G34,3),2)</f>
        <v>0</v>
      </c>
      <c r="O34" s="70">
        <f>(I34*21)/100</f>
        <v>0</v>
      </c>
      <c r="P34" s="70" t="s">
        <v>12</v>
      </c>
    </row>
    <row r="35" spans="1:18" x14ac:dyDescent="0.2">
      <c r="A35" s="16" t="s">
        <v>35</v>
      </c>
      <c r="E35" s="73" t="s">
        <v>88</v>
      </c>
    </row>
    <row r="36" spans="1:18" ht="51" customHeight="1" x14ac:dyDescent="0.2">
      <c r="A36" s="18" t="s">
        <v>36</v>
      </c>
      <c r="E36" s="93" t="s">
        <v>97</v>
      </c>
    </row>
    <row r="37" spans="1:18" ht="63.75" x14ac:dyDescent="0.2">
      <c r="A37" s="70" t="s">
        <v>37</v>
      </c>
      <c r="E37" s="17" t="s">
        <v>77</v>
      </c>
    </row>
    <row r="38" spans="1:18" s="79" customFormat="1" ht="12.75" customHeight="1" x14ac:dyDescent="0.2">
      <c r="A38" s="75" t="s">
        <v>31</v>
      </c>
      <c r="B38" s="75"/>
      <c r="C38" s="76" t="s">
        <v>80</v>
      </c>
      <c r="D38" s="75"/>
      <c r="E38" s="77" t="s">
        <v>81</v>
      </c>
      <c r="F38" s="75"/>
      <c r="G38" s="75"/>
      <c r="H38" s="75"/>
      <c r="I38" s="78">
        <f>0+Q38</f>
        <v>0</v>
      </c>
      <c r="O38" s="79">
        <f>0+R38</f>
        <v>0</v>
      </c>
      <c r="Q38" s="80">
        <f>0+I43+I39</f>
        <v>0</v>
      </c>
      <c r="R38" s="79">
        <f>0+O43+O39</f>
        <v>0</v>
      </c>
    </row>
    <row r="39" spans="1:18" s="79" customFormat="1" ht="12.75" customHeight="1" x14ac:dyDescent="0.2">
      <c r="B39" s="82">
        <v>8</v>
      </c>
      <c r="C39" s="82">
        <v>78312</v>
      </c>
      <c r="D39" s="81" t="s">
        <v>5</v>
      </c>
      <c r="E39" s="83" t="s">
        <v>98</v>
      </c>
      <c r="F39" s="84" t="s">
        <v>34</v>
      </c>
      <c r="G39" s="85">
        <v>15.4</v>
      </c>
      <c r="H39" s="86">
        <v>0</v>
      </c>
      <c r="I39" s="87">
        <f>ROUND(ROUND(H39,2)*ROUND(G39,3),2)</f>
        <v>0</v>
      </c>
      <c r="O39" s="79">
        <f>(I39*21)/100</f>
        <v>0</v>
      </c>
      <c r="P39" s="79" t="s">
        <v>12</v>
      </c>
    </row>
    <row r="40" spans="1:18" s="79" customFormat="1" ht="12.75" customHeight="1" x14ac:dyDescent="0.2">
      <c r="E40" s="90" t="s">
        <v>100</v>
      </c>
    </row>
    <row r="41" spans="1:18" s="79" customFormat="1" ht="12.75" customHeight="1" x14ac:dyDescent="0.2">
      <c r="E41" s="93" t="s">
        <v>101</v>
      </c>
    </row>
    <row r="42" spans="1:18" s="79" customFormat="1" ht="51" customHeight="1" x14ac:dyDescent="0.2">
      <c r="E42" s="90" t="s">
        <v>99</v>
      </c>
    </row>
    <row r="43" spans="1:18" s="79" customFormat="1" x14ac:dyDescent="0.2">
      <c r="A43" s="81" t="s">
        <v>33</v>
      </c>
      <c r="B43" s="82">
        <v>9</v>
      </c>
      <c r="C43" s="82" t="s">
        <v>82</v>
      </c>
      <c r="D43" s="81" t="s">
        <v>5</v>
      </c>
      <c r="E43" s="83" t="s">
        <v>83</v>
      </c>
      <c r="F43" s="84" t="s">
        <v>34</v>
      </c>
      <c r="G43" s="85">
        <v>16.100000000000001</v>
      </c>
      <c r="H43" s="86">
        <v>0</v>
      </c>
      <c r="I43" s="87">
        <f>ROUND(ROUND(H43,2)*ROUND(G43,3),2)</f>
        <v>0</v>
      </c>
      <c r="O43" s="79">
        <f>(I43*21)/100</f>
        <v>0</v>
      </c>
      <c r="P43" s="79" t="s">
        <v>12</v>
      </c>
    </row>
    <row r="44" spans="1:18" s="79" customFormat="1" x14ac:dyDescent="0.2">
      <c r="A44" s="88" t="s">
        <v>35</v>
      </c>
      <c r="E44" s="73" t="s">
        <v>79</v>
      </c>
    </row>
    <row r="45" spans="1:18" s="79" customFormat="1" ht="12.75" customHeight="1" x14ac:dyDescent="0.2">
      <c r="A45" s="89" t="s">
        <v>36</v>
      </c>
      <c r="E45" s="93" t="s">
        <v>121</v>
      </c>
    </row>
    <row r="46" spans="1:18" s="79" customFormat="1" ht="51" x14ac:dyDescent="0.2">
      <c r="A46" s="79" t="s">
        <v>37</v>
      </c>
      <c r="E46" s="90" t="s">
        <v>84</v>
      </c>
    </row>
    <row r="47" spans="1:18" ht="12.75" customHeight="1" x14ac:dyDescent="0.2">
      <c r="A47" s="67" t="s">
        <v>31</v>
      </c>
      <c r="B47" s="67"/>
      <c r="C47" s="9" t="s">
        <v>28</v>
      </c>
      <c r="D47" s="67"/>
      <c r="E47" s="20" t="s">
        <v>40</v>
      </c>
      <c r="F47" s="67"/>
      <c r="G47" s="67"/>
      <c r="H47" s="67"/>
      <c r="I47" s="10">
        <f>0+Q47</f>
        <v>0</v>
      </c>
      <c r="O47" s="70">
        <f>0+R47</f>
        <v>0</v>
      </c>
      <c r="Q47" s="71">
        <f>0+I48</f>
        <v>0</v>
      </c>
      <c r="R47" s="70">
        <f>0+O48</f>
        <v>0</v>
      </c>
    </row>
    <row r="48" spans="1:18" x14ac:dyDescent="0.2">
      <c r="A48" s="8" t="s">
        <v>33</v>
      </c>
      <c r="B48" s="11">
        <v>10</v>
      </c>
      <c r="C48" s="11">
        <v>938543</v>
      </c>
      <c r="D48" s="8" t="s">
        <v>5</v>
      </c>
      <c r="E48" s="91" t="s">
        <v>78</v>
      </c>
      <c r="F48" s="13" t="s">
        <v>34</v>
      </c>
      <c r="G48" s="14">
        <v>45.905000000000001</v>
      </c>
      <c r="H48" s="15">
        <v>0</v>
      </c>
      <c r="I48" s="15">
        <f>ROUND(ROUND(H48,2)*ROUND(G48,3),2)</f>
        <v>0</v>
      </c>
      <c r="O48" s="70">
        <f>(I48*21)/100</f>
        <v>0</v>
      </c>
      <c r="P48" s="70" t="s">
        <v>12</v>
      </c>
    </row>
    <row r="49" spans="1:5" ht="25.5" x14ac:dyDescent="0.2">
      <c r="A49" s="16" t="s">
        <v>35</v>
      </c>
      <c r="E49" s="17" t="s">
        <v>85</v>
      </c>
    </row>
    <row r="50" spans="1:5" ht="63.75" customHeight="1" x14ac:dyDescent="0.2">
      <c r="A50" s="18" t="s">
        <v>36</v>
      </c>
      <c r="E50" s="93" t="s">
        <v>93</v>
      </c>
    </row>
    <row r="51" spans="1:5" ht="25.5" x14ac:dyDescent="0.2">
      <c r="A51" s="70" t="s">
        <v>37</v>
      </c>
      <c r="E51" s="17" t="s">
        <v>41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2024-04-30T08:09:26Z</dcterms:modified>
  <cp:category/>
  <cp:contentStatus/>
</cp:coreProperties>
</file>